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013133\Desktop\Kits with Benefit Illustration\Webiste Calc for benefit illustration\Protected sheet\"/>
    </mc:Choice>
  </mc:AlternateContent>
  <xr:revisionPtr revIDLastSave="0" documentId="13_ncr:1_{91FD5CD8-58A6-4BBF-AB78-7174F6F0C6A5}" xr6:coauthVersionLast="46" xr6:coauthVersionMax="46" xr10:uidLastSave="{00000000-0000-0000-0000-000000000000}"/>
  <workbookProtection workbookAlgorithmName="SHA-512" workbookHashValue="nKWkBHCtra5zIGmiwhp3Igm7AnySARWQfk6RzYccvbIWLIdO4Uk7vJ1+pVzsgzJ4Twy/WnEK/JQsWtEZgM+Oqw==" workbookSaltValue="nqMzxBRhwpgVgb+tCQOSiA==" workbookSpinCount="100000" lockStructure="1"/>
  <bookViews>
    <workbookView xWindow="-120" yWindow="-120" windowWidth="20730" windowHeight="11160" xr2:uid="{FB8DE2F2-3308-4933-87BD-211F6202BCA1}"/>
  </bookViews>
  <sheets>
    <sheet name="Illustration" sheetId="1" r:id="rId1"/>
    <sheet name="SI Deductible and Age" sheetId="2" state="hidden" r:id="rId2"/>
    <sheet name="Base rates" sheetId="10" state="hidden" r:id="rId3"/>
  </sheets>
  <definedNames>
    <definedName name="_xlnm._FilterDatabase" localSheetId="2" hidden="1">'Base rates'!#REF!</definedName>
    <definedName name="_xlnm._FilterDatabase" localSheetId="1" hidden="1">'SI Deductible and Age'!#REF!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J11" i="2"/>
  <c r="J12" i="2"/>
  <c r="J13" i="2"/>
  <c r="J14" i="2"/>
  <c r="J15" i="2"/>
  <c r="J16" i="2"/>
  <c r="J17" i="2"/>
  <c r="J10" i="2"/>
  <c r="C7" i="2"/>
  <c r="C9" i="2" s="1"/>
  <c r="C6" i="2"/>
  <c r="C8" i="2" s="1"/>
  <c r="E8" i="1" l="1"/>
  <c r="H18" i="1" s="1"/>
  <c r="A18" i="1" l="1"/>
  <c r="D18" i="1"/>
  <c r="E12" i="1" l="1"/>
  <c r="E3" i="1"/>
  <c r="E2" i="1"/>
  <c r="I12" i="1" l="1"/>
  <c r="H12" i="1"/>
  <c r="A13" i="1"/>
  <c r="A15" i="1"/>
  <c r="A16" i="1"/>
  <c r="A12" i="1"/>
  <c r="A14" i="1"/>
  <c r="G15" i="1" l="1"/>
  <c r="C15" i="1"/>
  <c r="C13" i="1"/>
  <c r="G13" i="1"/>
  <c r="C14" i="1"/>
  <c r="G14" i="1"/>
  <c r="G12" i="1"/>
  <c r="C12" i="1"/>
  <c r="K12" i="1"/>
  <c r="C16" i="1"/>
  <c r="G16" i="1"/>
  <c r="B15" i="1"/>
  <c r="D15" i="1"/>
  <c r="F15" i="1" s="1"/>
  <c r="D14" i="1"/>
  <c r="F14" i="1" s="1"/>
  <c r="B14" i="1"/>
  <c r="D13" i="1"/>
  <c r="F13" i="1" s="1"/>
  <c r="B13" i="1"/>
  <c r="D12" i="1"/>
  <c r="B12" i="1"/>
  <c r="B16" i="1"/>
  <c r="D16" i="1"/>
  <c r="F16" i="1" s="1"/>
  <c r="J12" i="1"/>
  <c r="A17" i="1" l="1"/>
  <c r="F12" i="1"/>
  <c r="D17" i="1" s="1"/>
  <c r="H17" i="1"/>
</calcChain>
</file>

<file path=xl/sharedStrings.xml><?xml version="1.0" encoding="utf-8"?>
<sst xmlns="http://schemas.openxmlformats.org/spreadsheetml/2006/main" count="53" uniqueCount="42">
  <si>
    <t>Age of the members insured</t>
  </si>
  <si>
    <t>Coverage opted on individual basis covering each member of the family separately (at a single point in time)</t>
  </si>
  <si>
    <t>Coverage opted on individual basis covering multiple members of the family under a single policy (Sum insured is available for each member of the family)</t>
  </si>
  <si>
    <t>Coverage opted on family floater basis with overall Sum insured (Only one sum insured is available for the entire family)</t>
  </si>
  <si>
    <t>Premium (Rs.)</t>
  </si>
  <si>
    <t>Sum insured (Rs.)</t>
  </si>
  <si>
    <t>Discount, (if any)</t>
  </si>
  <si>
    <t>Premium after discount (Rs.)</t>
  </si>
  <si>
    <t>Premium or consolidated premium for all members of family (Rs.)</t>
  </si>
  <si>
    <t>Floater discount, if any</t>
  </si>
  <si>
    <t>Sum insured</t>
  </si>
  <si>
    <t>Adult age 1</t>
  </si>
  <si>
    <t>Adult age 2</t>
  </si>
  <si>
    <t>Sum Insured</t>
  </si>
  <si>
    <t>Age</t>
  </si>
  <si>
    <t xml:space="preserve">Kid age </t>
  </si>
  <si>
    <t>Child age 1</t>
  </si>
  <si>
    <t>Child age 2</t>
  </si>
  <si>
    <t>Child age 3</t>
  </si>
  <si>
    <t>Number Children</t>
  </si>
  <si>
    <t>Number of Adult</t>
  </si>
  <si>
    <t>Family discount</t>
  </si>
  <si>
    <t>Plan 1</t>
  </si>
  <si>
    <t>Plan 2</t>
  </si>
  <si>
    <t>Plan 3</t>
  </si>
  <si>
    <t>Plan 4</t>
  </si>
  <si>
    <t>Plan 5</t>
  </si>
  <si>
    <t>Plan 6</t>
  </si>
  <si>
    <t xml:space="preserve"> Deductible of 3 Lacs; Sum Insured of 8 Lacs</t>
  </si>
  <si>
    <t xml:space="preserve"> Deductible of 3 Lacs; Sum Insured of 10 Lacs</t>
  </si>
  <si>
    <t xml:space="preserve"> Deductible of 4 Lacs; Sum Insured of 10 Lacs</t>
  </si>
  <si>
    <t xml:space="preserve"> Deductible of 4 Lacs; Sum Insured of 11 Lacs</t>
  </si>
  <si>
    <t>Plan no</t>
  </si>
  <si>
    <t>Plan Number</t>
  </si>
  <si>
    <t>Deductible</t>
  </si>
  <si>
    <t>Floater Discount</t>
  </si>
  <si>
    <t>Plan</t>
  </si>
  <si>
    <t xml:space="preserve"> Deductible of 2 Lacs; Sum Insured of 5 Lacs</t>
  </si>
  <si>
    <t xml:space="preserve"> Deductible of 2 Lacs; Sum Insured of 7 Lacs</t>
  </si>
  <si>
    <t>Adult</t>
  </si>
  <si>
    <t>Child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</si>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</sst>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_ ;_ * \-#,##0_ ;_ * &quot;-&quot;??_ ;_ @_ 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0F0F0"/>
      </left>
      <right style="medium">
        <color indexed="64"/>
      </right>
      <top/>
      <bottom style="medium">
        <color indexed="64"/>
      </bottom>
      <diagonal/>
    </border>
    <border>
      <left style="thin">
        <color rgb="FFF0F0F0"/>
      </left>
      <right style="medium">
        <color indexed="64"/>
      </right>
      <top style="thin">
        <color rgb="FFF0F0F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5" fontId="0" fillId="0" borderId="0" xfId="1" applyNumberFormat="1" applyFont="1"/>
    <xf numFmtId="0" fontId="0" fillId="0" borderId="0" xfId="0" applyAlignment="1"/>
    <xf numFmtId="0" fontId="0" fillId="0" borderId="0" xfId="0" applyAlignment="1">
      <alignment horizontal="center"/>
    </xf>
    <xf numFmtId="10" fontId="0" fillId="0" borderId="0" xfId="0" applyNumberFormat="1"/>
    <xf numFmtId="9" fontId="0" fillId="0" borderId="0" xfId="0" applyNumberFormat="1"/>
    <xf numFmtId="165" fontId="0" fillId="0" borderId="3" xfId="1" applyNumberFormat="1" applyFont="1" applyBorder="1" applyProtection="1">
      <protection locked="0"/>
    </xf>
    <xf numFmtId="0" fontId="0" fillId="0" borderId="3" xfId="0" applyBorder="1" applyProtection="1">
      <protection hidden="1"/>
    </xf>
    <xf numFmtId="0" fontId="0" fillId="0" borderId="9" xfId="0" applyBorder="1" applyProtection="1">
      <protection hidden="1"/>
    </xf>
    <xf numFmtId="165" fontId="3" fillId="2" borderId="6" xfId="1" applyNumberFormat="1" applyFont="1" applyFill="1" applyBorder="1" applyAlignment="1" applyProtection="1">
      <alignment vertical="center" wrapText="1"/>
      <protection hidden="1"/>
    </xf>
    <xf numFmtId="164" fontId="3" fillId="2" borderId="7" xfId="1" applyNumberFormat="1" applyFont="1" applyFill="1" applyBorder="1" applyAlignment="1" applyProtection="1">
      <alignment vertical="center" wrapText="1"/>
      <protection hidden="1"/>
    </xf>
    <xf numFmtId="164" fontId="3" fillId="2" borderId="8" xfId="1" applyNumberFormat="1" applyFont="1" applyFill="1" applyBorder="1" applyAlignment="1" applyProtection="1">
      <alignment vertical="center" wrapText="1"/>
      <protection hidden="1"/>
    </xf>
    <xf numFmtId="0" fontId="3" fillId="2" borderId="10" xfId="0" applyFont="1" applyFill="1" applyBorder="1" applyAlignment="1" applyProtection="1">
      <alignment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vertical="center" wrapText="1"/>
      <protection hidden="1"/>
    </xf>
    <xf numFmtId="0" fontId="0" fillId="0" borderId="11" xfId="0" applyBorder="1"/>
    <xf numFmtId="9" fontId="0" fillId="0" borderId="12" xfId="0" applyNumberFormat="1" applyBorder="1"/>
    <xf numFmtId="0" fontId="0" fillId="0" borderId="13" xfId="0" applyBorder="1"/>
    <xf numFmtId="0" fontId="0" fillId="0" borderId="1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Protection="1">
      <protection hidden="1"/>
    </xf>
    <xf numFmtId="9" fontId="0" fillId="0" borderId="12" xfId="2" applyFont="1" applyBorder="1"/>
    <xf numFmtId="9" fontId="0" fillId="0" borderId="9" xfId="2" applyFont="1" applyBorder="1"/>
    <xf numFmtId="9" fontId="0" fillId="0" borderId="9" xfId="0" applyNumberFormat="1" applyBorder="1"/>
    <xf numFmtId="0" fontId="0" fillId="0" borderId="0" xfId="0" applyBorder="1"/>
    <xf numFmtId="0" fontId="0" fillId="0" borderId="17" xfId="0" applyBorder="1"/>
    <xf numFmtId="0" fontId="0" fillId="0" borderId="4" xfId="0" applyBorder="1"/>
    <xf numFmtId="165" fontId="0" fillId="0" borderId="1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3" xfId="1" applyNumberFormat="1" applyFont="1" applyBorder="1" applyProtection="1">
      <protection hidden="1"/>
    </xf>
    <xf numFmtId="0" fontId="0" fillId="0" borderId="9" xfId="1" applyNumberFormat="1" applyFont="1" applyBorder="1" applyProtection="1">
      <protection hidden="1"/>
    </xf>
    <xf numFmtId="0" fontId="0" fillId="0" borderId="0" xfId="1" applyNumberFormat="1" applyFont="1" applyBorder="1"/>
    <xf numFmtId="0" fontId="0" fillId="0" borderId="17" xfId="1" applyNumberFormat="1" applyFont="1" applyBorder="1"/>
    <xf numFmtId="0" fontId="0" fillId="0" borderId="17" xfId="1" applyNumberFormat="1" applyFont="1" applyFill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1" applyNumberFormat="1" applyFont="1" applyProtection="1">
      <protection hidden="1"/>
    </xf>
    <xf numFmtId="43" fontId="0" fillId="0" borderId="0" xfId="0" applyNumberFormat="1" applyProtection="1">
      <protection hidden="1"/>
    </xf>
    <xf numFmtId="0" fontId="3" fillId="2" borderId="2" xfId="0" applyFont="1" applyFill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3" fillId="2" borderId="3" xfId="0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justify" vertical="center" wrapText="1"/>
      <protection hidden="1"/>
    </xf>
    <xf numFmtId="0" fontId="2" fillId="2" borderId="3" xfId="0" applyFont="1" applyFill="1" applyBorder="1" applyAlignment="1" applyProtection="1">
      <alignment horizontal="justify" vertical="center" wrapText="1"/>
      <protection hidden="1"/>
    </xf>
    <xf numFmtId="0" fontId="2" fillId="2" borderId="4" xfId="0" applyFont="1" applyFill="1" applyBorder="1" applyAlignment="1" applyProtection="1">
      <alignment horizontal="justify"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4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10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9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02A1-AE76-4EBE-B09B-80E0B0E03ADE}">
  <sheetPr codeName="Sheet1"/>
  <dimension ref="A1:K18"/>
  <sheetViews>
    <sheetView tabSelected="1" zoomScale="80" zoomScaleNormal="80" workbookViewId="0">
      <selection activeCell="G3" sqref="G3"/>
    </sheetView>
  </sheetViews>
  <sheetFormatPr defaultRowHeight="15" x14ac:dyDescent="0.25"/>
  <cols>
    <col min="1" max="1" width="23.85546875" bestFit="1" customWidth="1"/>
    <col min="2" max="2" width="14.5703125" customWidth="1"/>
    <col min="3" max="3" width="16" bestFit="1" customWidth="1"/>
    <col min="4" max="4" width="17.85546875" bestFit="1" customWidth="1"/>
    <col min="5" max="5" width="13.7109375" customWidth="1"/>
    <col min="6" max="6" width="25.5703125" bestFit="1" customWidth="1"/>
    <col min="7" max="7" width="13.85546875" customWidth="1"/>
    <col min="8" max="8" width="25" bestFit="1" customWidth="1"/>
    <col min="9" max="9" width="13.28515625" bestFit="1" customWidth="1"/>
    <col min="10" max="10" width="12.42578125" bestFit="1" customWidth="1"/>
    <col min="11" max="11" width="11.5703125" bestFit="1" customWidth="1"/>
  </cols>
  <sheetData>
    <row r="1" spans="1:11" ht="15.75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thickBot="1" x14ac:dyDescent="0.3">
      <c r="A2" s="18" t="s">
        <v>11</v>
      </c>
      <c r="B2" s="6"/>
      <c r="C2" s="20"/>
      <c r="D2" s="18" t="s">
        <v>20</v>
      </c>
      <c r="E2" s="33">
        <f>COUNT(B2:B3)</f>
        <v>0</v>
      </c>
      <c r="F2" s="20"/>
      <c r="G2" s="41"/>
      <c r="H2" s="20"/>
      <c r="I2" s="20"/>
      <c r="J2" s="20"/>
      <c r="K2" s="20"/>
    </row>
    <row r="3" spans="1:11" ht="15.75" thickBot="1" x14ac:dyDescent="0.3">
      <c r="A3" s="18" t="s">
        <v>12</v>
      </c>
      <c r="B3" s="6"/>
      <c r="C3" s="20"/>
      <c r="D3" s="19" t="s">
        <v>19</v>
      </c>
      <c r="E3" s="34">
        <f>COUNT(B4:B6)</f>
        <v>0</v>
      </c>
      <c r="F3" s="20"/>
      <c r="G3" s="20"/>
      <c r="H3" s="20"/>
      <c r="I3" s="20"/>
      <c r="J3" s="20"/>
      <c r="K3" s="20"/>
    </row>
    <row r="4" spans="1:11" ht="15.75" thickBot="1" x14ac:dyDescent="0.3">
      <c r="A4" s="18" t="s">
        <v>16</v>
      </c>
      <c r="B4" s="6"/>
      <c r="C4" s="20"/>
      <c r="D4" s="20"/>
      <c r="E4" s="20"/>
      <c r="F4" s="20"/>
      <c r="G4" s="20"/>
      <c r="H4" s="20"/>
      <c r="I4" s="20"/>
      <c r="J4" s="20"/>
      <c r="K4" s="20"/>
    </row>
    <row r="5" spans="1:11" ht="15.75" thickBot="1" x14ac:dyDescent="0.3">
      <c r="A5" s="18" t="s">
        <v>17</v>
      </c>
      <c r="B5" s="6"/>
      <c r="C5" s="20"/>
      <c r="D5" s="20"/>
      <c r="E5" s="20"/>
      <c r="F5" s="20"/>
      <c r="G5" s="20"/>
      <c r="H5" s="20"/>
      <c r="I5" s="20"/>
      <c r="J5" s="20"/>
      <c r="K5" s="20"/>
    </row>
    <row r="6" spans="1:11" ht="15.75" thickBot="1" x14ac:dyDescent="0.3">
      <c r="A6" s="18" t="s">
        <v>18</v>
      </c>
      <c r="B6" s="6"/>
      <c r="C6" s="20"/>
      <c r="D6" s="20"/>
      <c r="E6" s="20"/>
      <c r="F6" s="20"/>
      <c r="G6" s="20"/>
      <c r="H6" s="42"/>
      <c r="I6" s="20"/>
      <c r="J6" s="20"/>
      <c r="K6" s="20"/>
    </row>
    <row r="7" spans="1:11" ht="15.75" thickBot="1" x14ac:dyDescent="0.3">
      <c r="A7" s="20"/>
      <c r="B7" s="20"/>
      <c r="C7" s="20"/>
      <c r="D7" s="18" t="s">
        <v>13</v>
      </c>
      <c r="E7" s="7" t="str">
        <f>IFERROR(VLOOKUP(B8,'SI Deductible and Age'!A4:B9,2,FALSE)," ")</f>
        <v xml:space="preserve"> </v>
      </c>
      <c r="F7" s="20"/>
      <c r="G7" s="20"/>
      <c r="H7" s="20"/>
      <c r="I7" s="20"/>
      <c r="J7" s="20"/>
      <c r="K7" s="20"/>
    </row>
    <row r="8" spans="1:11" ht="15.75" thickBot="1" x14ac:dyDescent="0.3">
      <c r="A8" s="18" t="s">
        <v>33</v>
      </c>
      <c r="B8" s="6"/>
      <c r="C8" s="20"/>
      <c r="D8" s="19" t="s">
        <v>34</v>
      </c>
      <c r="E8" s="8" t="str">
        <f>IFERROR(VLOOKUP(B8,'SI Deductible and Age'!A4:C9,3,FALSE)," ")</f>
        <v xml:space="preserve"> </v>
      </c>
      <c r="F8" s="20"/>
      <c r="G8" s="20"/>
      <c r="H8" s="20"/>
      <c r="I8" s="20"/>
      <c r="J8" s="20"/>
      <c r="K8" s="20"/>
    </row>
    <row r="9" spans="1:11" ht="15.75" thickBot="1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51" customHeight="1" thickBot="1" x14ac:dyDescent="0.3">
      <c r="A10" s="49" t="s">
        <v>0</v>
      </c>
      <c r="B10" s="51" t="s">
        <v>1</v>
      </c>
      <c r="C10" s="52"/>
      <c r="D10" s="51" t="s">
        <v>2</v>
      </c>
      <c r="E10" s="53"/>
      <c r="F10" s="53"/>
      <c r="G10" s="52"/>
      <c r="H10" s="54" t="s">
        <v>3</v>
      </c>
      <c r="I10" s="55"/>
      <c r="J10" s="55"/>
      <c r="K10" s="56"/>
    </row>
    <row r="11" spans="1:11" ht="39" thickBot="1" x14ac:dyDescent="0.3">
      <c r="A11" s="50"/>
      <c r="B11" s="12" t="s">
        <v>4</v>
      </c>
      <c r="C11" s="12" t="s">
        <v>5</v>
      </c>
      <c r="D11" s="12" t="s">
        <v>4</v>
      </c>
      <c r="E11" s="13" t="s">
        <v>6</v>
      </c>
      <c r="F11" s="12" t="s">
        <v>7</v>
      </c>
      <c r="G11" s="12" t="s">
        <v>5</v>
      </c>
      <c r="H11" s="12" t="s">
        <v>8</v>
      </c>
      <c r="I11" s="12" t="s">
        <v>9</v>
      </c>
      <c r="J11" s="12" t="s">
        <v>7</v>
      </c>
      <c r="K11" s="14" t="s">
        <v>10</v>
      </c>
    </row>
    <row r="12" spans="1:11" ht="15.75" thickBot="1" x14ac:dyDescent="0.3">
      <c r="A12" s="9" t="str">
        <f>IF($E$2=0," ",IFERROR(LARGE($B$2:$B$6,1)," "))</f>
        <v xml:space="preserve"> </v>
      </c>
      <c r="B12" s="10" t="str">
        <f>IF(A12= " ", " ",VLOOKUP($B$8,'Base rates'!$B$3:$D$8,3,FALSE))</f>
        <v xml:space="preserve"> </v>
      </c>
      <c r="C12" s="10" t="str">
        <f>IF(A12=" ", " ", $E$7)</f>
        <v xml:space="preserve"> </v>
      </c>
      <c r="D12" s="9" t="str">
        <f>IF(A12= " ", " ",VLOOKUP($B$8,'Base rates'!$B$3:$D$8,3,FALSE))</f>
        <v xml:space="preserve"> </v>
      </c>
      <c r="E12" s="59" t="str">
        <f>IFERROR(VLOOKUP(COUNT($B$2:$B$6),'SI Deductible and Age'!$H$2:$I$6,2,FALSE)," ")</f>
        <v xml:space="preserve"> </v>
      </c>
      <c r="F12" s="10" t="str">
        <f>IFERROR(D12*(1-$E$12)," ")</f>
        <v xml:space="preserve"> </v>
      </c>
      <c r="G12" s="10" t="str">
        <f>IF(A12=" ", " ", $E$7)</f>
        <v xml:space="preserve"> </v>
      </c>
      <c r="H12" s="57" t="str">
        <f>IFERROR(VLOOKUP(B8,'Base rates'!$B$3:$D$8,3,FALSE)*(Illustration!E2+Illustration!E3)," ")</f>
        <v xml:space="preserve"> </v>
      </c>
      <c r="I12" s="62" t="str">
        <f>IFERROR(VLOOKUP(E2&amp;E3,'SI Deductible and Age'!J10:K17,2,FALSE)," ")</f>
        <v xml:space="preserve"> </v>
      </c>
      <c r="J12" s="57" t="str">
        <f>IF(H12="Not Avaliable","Not Avaliable",IFERROR(H12*(1-I12)," "))</f>
        <v xml:space="preserve"> </v>
      </c>
      <c r="K12" s="57" t="str">
        <f>IF(A12=" ", " ", $E$7)</f>
        <v xml:space="preserve"> </v>
      </c>
    </row>
    <row r="13" spans="1:11" ht="15.75" thickBot="1" x14ac:dyDescent="0.3">
      <c r="A13" s="9" t="str">
        <f>IF($E$2=0," ",IFERROR(LARGE($B$2:$B$6,2)," "))</f>
        <v xml:space="preserve"> </v>
      </c>
      <c r="B13" s="10" t="str">
        <f>IF(A13= " ", " ",VLOOKUP($B$8,'Base rates'!$B$3:$D$8,3,FALSE))</f>
        <v xml:space="preserve"> </v>
      </c>
      <c r="C13" s="10" t="str">
        <f t="shared" ref="C13:C16" si="0">IF(A13=" ", " ", $E$7)</f>
        <v xml:space="preserve"> </v>
      </c>
      <c r="D13" s="9" t="str">
        <f>IF(A13= " ", " ",VLOOKUP($B$8,'Base rates'!$B$3:$D$8,3,FALSE))</f>
        <v xml:space="preserve"> </v>
      </c>
      <c r="E13" s="60"/>
      <c r="F13" s="11" t="str">
        <f t="shared" ref="F13:F16" si="1">IFERROR(D13*(1-$E$12)," ")</f>
        <v xml:space="preserve"> </v>
      </c>
      <c r="G13" s="10" t="str">
        <f t="shared" ref="G13:G16" si="2">IF(A13=" ", " ", $E$7)</f>
        <v xml:space="preserve"> </v>
      </c>
      <c r="H13" s="57"/>
      <c r="I13" s="62"/>
      <c r="J13" s="57"/>
      <c r="K13" s="57"/>
    </row>
    <row r="14" spans="1:11" ht="15.75" thickBot="1" x14ac:dyDescent="0.3">
      <c r="A14" s="9" t="str">
        <f>IF($E$2=0," ",IFERROR(LARGE($B$2:$B$6,3)," "))</f>
        <v xml:space="preserve"> </v>
      </c>
      <c r="B14" s="10" t="str">
        <f>IF(A14= " ", " ",VLOOKUP($B$8,'Base rates'!$B$3:$D$8,3,FALSE))</f>
        <v xml:space="preserve"> </v>
      </c>
      <c r="C14" s="10" t="str">
        <f t="shared" si="0"/>
        <v xml:space="preserve"> </v>
      </c>
      <c r="D14" s="9" t="str">
        <f>IF(A14= " ", " ",VLOOKUP($B$8,'Base rates'!$B$3:$D$8,3,FALSE))</f>
        <v xml:space="preserve"> </v>
      </c>
      <c r="E14" s="60"/>
      <c r="F14" s="11" t="str">
        <f t="shared" si="1"/>
        <v xml:space="preserve"> </v>
      </c>
      <c r="G14" s="10" t="str">
        <f t="shared" si="2"/>
        <v xml:space="preserve"> </v>
      </c>
      <c r="H14" s="57"/>
      <c r="I14" s="62"/>
      <c r="J14" s="57"/>
      <c r="K14" s="57"/>
    </row>
    <row r="15" spans="1:11" ht="15.75" thickBot="1" x14ac:dyDescent="0.3">
      <c r="A15" s="9" t="str">
        <f>IF($E$2=0," ",IFERROR(LARGE($B$2:$B$6,4)," "))</f>
        <v xml:space="preserve"> </v>
      </c>
      <c r="B15" s="10" t="str">
        <f>IF(A15= " ", " ",VLOOKUP($B$8,'Base rates'!$B$3:$D$8,3,FALSE))</f>
        <v xml:space="preserve"> </v>
      </c>
      <c r="C15" s="10" t="str">
        <f t="shared" si="0"/>
        <v xml:space="preserve"> </v>
      </c>
      <c r="D15" s="9" t="str">
        <f>IF(A15= " ", " ",VLOOKUP($B$8,'Base rates'!$B$3:$D$8,3,FALSE))</f>
        <v xml:space="preserve"> </v>
      </c>
      <c r="E15" s="60"/>
      <c r="F15" s="11" t="str">
        <f t="shared" si="1"/>
        <v xml:space="preserve"> </v>
      </c>
      <c r="G15" s="10" t="str">
        <f t="shared" si="2"/>
        <v xml:space="preserve"> </v>
      </c>
      <c r="H15" s="57"/>
      <c r="I15" s="62"/>
      <c r="J15" s="57"/>
      <c r="K15" s="57"/>
    </row>
    <row r="16" spans="1:11" ht="15.75" thickBot="1" x14ac:dyDescent="0.3">
      <c r="A16" s="9" t="str">
        <f>IF($E$2=0," ",IFERROR(LARGE($B$2:$B$6,5)," "))</f>
        <v xml:space="preserve"> </v>
      </c>
      <c r="B16" s="10" t="str">
        <f>IF(A16= " ", " ",VLOOKUP($B$8,'Base rates'!$B$3:$D$8,3,FALSE))</f>
        <v xml:space="preserve"> </v>
      </c>
      <c r="C16" s="10" t="str">
        <f t="shared" si="0"/>
        <v xml:space="preserve"> </v>
      </c>
      <c r="D16" s="9" t="str">
        <f>IF(A16= " ", " ",VLOOKUP($B$8,'Base rates'!$B$3:$D$8,3,FALSE))</f>
        <v xml:space="preserve"> </v>
      </c>
      <c r="E16" s="61"/>
      <c r="F16" s="11" t="str">
        <f t="shared" si="1"/>
        <v xml:space="preserve"> </v>
      </c>
      <c r="G16" s="10" t="str">
        <f t="shared" si="2"/>
        <v xml:space="preserve"> </v>
      </c>
      <c r="H16" s="58"/>
      <c r="I16" s="63"/>
      <c r="J16" s="58"/>
      <c r="K16" s="58"/>
    </row>
    <row r="17" spans="1:11" s="3" customFormat="1" ht="45.75" customHeight="1" thickBot="1" x14ac:dyDescent="0.3">
      <c r="A17" s="46" t="str">
        <f xml:space="preserve"> "Total Premium for all members of the family is, " &amp; "Rs " &amp; ROUND(SUM(B12:B16),0) &amp; " " &amp; "(excluding GST) when each member is covered separately"</f>
        <v>Total Premium for all members of the family is, Rs 0 (excluding GST) when each member is covered separately</v>
      </c>
      <c r="B17" s="47"/>
      <c r="C17" s="48"/>
      <c r="D17" s="46" t="str">
        <f xml:space="preserve"> "Total Premium for all members of the family is, " &amp; "Rs "  &amp; ROUND(SUM(F12:F16),0) &amp; " " &amp; "(excluding GST)  when they are covered under a single policy"</f>
        <v>Total Premium for all members of the family is, Rs 0 (excluding GST)  when they are covered under a single policy</v>
      </c>
      <c r="E17" s="47"/>
      <c r="F17" s="47"/>
      <c r="G17" s="48"/>
      <c r="H17" s="46" t="str">
        <f xml:space="preserve"> "Total Premium when policy is opted on floater basis is, " &amp; "Rs "  &amp; ROUND(SUM(J12),0) &amp; " " &amp; "(excluding GST)"</f>
        <v>Total Premium when policy is opted on floater basis is, Rs 0 (excluding GST)</v>
      </c>
      <c r="I17" s="47"/>
      <c r="J17" s="47"/>
      <c r="K17" s="48"/>
    </row>
    <row r="18" spans="1:11" s="2" customFormat="1" ht="36.75" customHeight="1" thickBot="1" x14ac:dyDescent="0.3">
      <c r="A18" s="43" t="str">
        <f>"Sum insured available for each individual is"&amp;" "&amp;"Rs"&amp;" "&amp;E7 &amp;" "&amp;"with deductible"&amp;" "&amp;"Rs"&amp;" "&amp;E8</f>
        <v xml:space="preserve">Sum insured available for each individual is Rs   with deductible Rs  </v>
      </c>
      <c r="B18" s="44"/>
      <c r="C18" s="45"/>
      <c r="D18" s="43" t="str">
        <f>"Sum insured available for each individual is"&amp;" "&amp;"Rs"&amp;" "&amp;E7 &amp;" "&amp;"with deductible"&amp;" "&amp;"Rs"&amp;" "&amp;E8</f>
        <v xml:space="preserve">Sum insured available for each individual is Rs   with deductible Rs  </v>
      </c>
      <c r="E18" s="44"/>
      <c r="F18" s="44"/>
      <c r="G18" s="45"/>
      <c r="H18" s="43" t="str">
        <f>"Sum insured available for each individual is"&amp;" "&amp;"Rs"&amp;" "&amp;E7 &amp;" "&amp;"with deductible"&amp;" "&amp;"Rs"&amp;" "&amp;E8</f>
        <v xml:space="preserve">Sum insured available for each individual is Rs   with deductible Rs  </v>
      </c>
      <c r="I18" s="44"/>
      <c r="J18" s="44"/>
      <c r="K18" s="45"/>
    </row>
  </sheetData>
  <sheetProtection algorithmName="SHA-512" hashValue="bhhXzBNPbx/OGrDwaZSYM7Xf+Hc5AxHQypxedQh31q4AhHdVjLa2VT9UPk0h+yjjz7f39PcCroNU19OBgdpDVA==" saltValue="RR5imYUvRDH2iUmZ5xEcgA==" spinCount="100000" sheet="1" objects="1" scenarios="1"/>
  <mergeCells count="15">
    <mergeCell ref="A10:A11"/>
    <mergeCell ref="B10:C10"/>
    <mergeCell ref="D10:G10"/>
    <mergeCell ref="H10:K10"/>
    <mergeCell ref="K12:K16"/>
    <mergeCell ref="E12:E16"/>
    <mergeCell ref="H12:H16"/>
    <mergeCell ref="I12:I16"/>
    <mergeCell ref="J12:J16"/>
    <mergeCell ref="H18:K18"/>
    <mergeCell ref="A17:C17"/>
    <mergeCell ref="D17:G17"/>
    <mergeCell ref="H17:K17"/>
    <mergeCell ref="A18:C18"/>
    <mergeCell ref="D18:G1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A9483D-0D26-4359-8075-DC4B8E381F4B}">
          <x14:formula1>
            <xm:f>'SI Deductible and Age'!$E$4:$E$123</xm:f>
          </x14:formula1>
          <xm:sqref>B2:B3</xm:sqref>
        </x14:dataValidation>
        <x14:dataValidation type="list" allowBlank="1" showInputMessage="1" showErrorMessage="1" xr:uid="{F3EAE6A8-08B3-4D93-87F6-10EC4F41717B}">
          <x14:formula1>
            <xm:f>'SI Deductible and Age'!$F$4:$F$28</xm:f>
          </x14:formula1>
          <xm:sqref>B4:B6</xm:sqref>
        </x14:dataValidation>
        <x14:dataValidation type="list" allowBlank="1" showInputMessage="1" showErrorMessage="1" xr:uid="{C7218672-4557-4592-A47C-3D5F4DDCB4B4}">
          <x14:formula1>
            <xm:f>'SI Deductible and Age'!$A$4:$A$9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3971-E02C-4332-92D9-25A1FDFA937C}">
  <sheetPr codeName="Sheet2"/>
  <dimension ref="A1:M123"/>
  <sheetViews>
    <sheetView workbookViewId="0">
      <selection activeCell="K13" sqref="K13"/>
    </sheetView>
  </sheetViews>
  <sheetFormatPr defaultRowHeight="15" x14ac:dyDescent="0.25"/>
  <cols>
    <col min="2" max="2" width="13.5703125" bestFit="1" customWidth="1"/>
    <col min="3" max="3" width="13.7109375" bestFit="1" customWidth="1"/>
    <col min="8" max="8" width="9.85546875" bestFit="1" customWidth="1"/>
    <col min="9" max="10" width="9.85546875" customWidth="1"/>
  </cols>
  <sheetData>
    <row r="1" spans="1:13" ht="15.75" thickBot="1" x14ac:dyDescent="0.3">
      <c r="H1" s="67" t="s">
        <v>21</v>
      </c>
      <c r="I1" s="68"/>
    </row>
    <row r="2" spans="1:13" x14ac:dyDescent="0.25">
      <c r="H2" s="15">
        <v>1</v>
      </c>
      <c r="I2" s="21">
        <v>0</v>
      </c>
      <c r="J2" s="5"/>
    </row>
    <row r="3" spans="1:13" x14ac:dyDescent="0.25">
      <c r="A3" t="s">
        <v>32</v>
      </c>
      <c r="B3" s="1" t="s">
        <v>13</v>
      </c>
      <c r="C3" t="s">
        <v>34</v>
      </c>
      <c r="E3" t="s">
        <v>14</v>
      </c>
      <c r="F3" t="s">
        <v>15</v>
      </c>
      <c r="H3" s="15">
        <v>2</v>
      </c>
      <c r="I3" s="21">
        <v>0.05</v>
      </c>
      <c r="J3" s="4"/>
    </row>
    <row r="4" spans="1:13" x14ac:dyDescent="0.25">
      <c r="A4" t="s">
        <v>22</v>
      </c>
      <c r="B4" s="1">
        <v>500000</v>
      </c>
      <c r="C4" s="1">
        <v>200000</v>
      </c>
      <c r="E4">
        <v>6</v>
      </c>
      <c r="F4">
        <v>1</v>
      </c>
      <c r="H4" s="15">
        <v>3</v>
      </c>
      <c r="I4" s="21">
        <v>0.1</v>
      </c>
      <c r="J4" s="5"/>
    </row>
    <row r="5" spans="1:13" x14ac:dyDescent="0.25">
      <c r="A5" t="s">
        <v>23</v>
      </c>
      <c r="B5" s="1">
        <v>700000</v>
      </c>
      <c r="C5" s="1">
        <v>200000</v>
      </c>
      <c r="E5">
        <v>7</v>
      </c>
      <c r="F5">
        <v>2</v>
      </c>
      <c r="H5" s="15">
        <v>4</v>
      </c>
      <c r="I5" s="21">
        <v>0.15</v>
      </c>
      <c r="J5" s="4"/>
    </row>
    <row r="6" spans="1:13" ht="15.75" thickBot="1" x14ac:dyDescent="0.3">
      <c r="A6" t="s">
        <v>24</v>
      </c>
      <c r="B6" s="1">
        <v>800000</v>
      </c>
      <c r="C6" s="1">
        <f>C4+100000</f>
        <v>300000</v>
      </c>
      <c r="E6">
        <v>8</v>
      </c>
      <c r="F6">
        <v>3</v>
      </c>
      <c r="H6" s="17">
        <v>5</v>
      </c>
      <c r="I6" s="22">
        <v>0.15</v>
      </c>
      <c r="J6" s="4"/>
    </row>
    <row r="7" spans="1:13" ht="15.75" thickBot="1" x14ac:dyDescent="0.3">
      <c r="A7" t="s">
        <v>25</v>
      </c>
      <c r="B7" s="1">
        <v>1000000</v>
      </c>
      <c r="C7" s="1">
        <f t="shared" ref="C7:C9" si="0">C5+100000</f>
        <v>300000</v>
      </c>
      <c r="E7">
        <v>9</v>
      </c>
      <c r="F7">
        <v>4</v>
      </c>
    </row>
    <row r="8" spans="1:13" ht="15.75" thickBot="1" x14ac:dyDescent="0.3">
      <c r="A8" t="s">
        <v>26</v>
      </c>
      <c r="B8" s="1">
        <v>1000000</v>
      </c>
      <c r="C8" s="1">
        <f t="shared" si="0"/>
        <v>400000</v>
      </c>
      <c r="E8">
        <v>10</v>
      </c>
      <c r="F8">
        <v>5</v>
      </c>
      <c r="H8" s="64" t="s">
        <v>35</v>
      </c>
      <c r="I8" s="65"/>
      <c r="J8" s="65"/>
      <c r="K8" s="66"/>
      <c r="M8" s="5"/>
    </row>
    <row r="9" spans="1:13" x14ac:dyDescent="0.25">
      <c r="A9" t="s">
        <v>27</v>
      </c>
      <c r="B9" s="1">
        <v>1100000</v>
      </c>
      <c r="C9" s="1">
        <f t="shared" si="0"/>
        <v>400000</v>
      </c>
      <c r="E9">
        <v>11</v>
      </c>
      <c r="F9">
        <v>6</v>
      </c>
      <c r="H9" s="38" t="s">
        <v>39</v>
      </c>
      <c r="I9" s="39" t="s">
        <v>40</v>
      </c>
      <c r="J9" s="39"/>
      <c r="K9" s="40" t="s">
        <v>41</v>
      </c>
      <c r="M9" s="5"/>
    </row>
    <row r="10" spans="1:13" x14ac:dyDescent="0.25">
      <c r="B10" s="1"/>
      <c r="E10">
        <v>12</v>
      </c>
      <c r="F10">
        <v>7</v>
      </c>
      <c r="H10" s="15">
        <v>1</v>
      </c>
      <c r="I10" s="35">
        <v>0</v>
      </c>
      <c r="J10" s="35" t="str">
        <f>H10&amp;I10</f>
        <v>10</v>
      </c>
      <c r="K10" s="16">
        <v>0</v>
      </c>
      <c r="M10" s="5"/>
    </row>
    <row r="11" spans="1:13" x14ac:dyDescent="0.25">
      <c r="B11" s="1"/>
      <c r="E11">
        <v>13</v>
      </c>
      <c r="F11">
        <v>8</v>
      </c>
      <c r="H11" s="15">
        <v>1</v>
      </c>
      <c r="I11" s="35">
        <v>1</v>
      </c>
      <c r="J11" s="35" t="str">
        <f t="shared" ref="J11:J17" si="1">H11&amp;I11</f>
        <v>11</v>
      </c>
      <c r="K11" s="16">
        <v>0</v>
      </c>
      <c r="M11" s="5"/>
    </row>
    <row r="12" spans="1:13" x14ac:dyDescent="0.25">
      <c r="B12" s="1"/>
      <c r="E12">
        <v>14</v>
      </c>
      <c r="F12">
        <v>9</v>
      </c>
      <c r="H12" s="15">
        <v>1</v>
      </c>
      <c r="I12" s="35">
        <v>2</v>
      </c>
      <c r="J12" s="35" t="str">
        <f t="shared" si="1"/>
        <v>12</v>
      </c>
      <c r="K12" s="16">
        <v>0</v>
      </c>
      <c r="M12" s="5"/>
    </row>
    <row r="13" spans="1:13" x14ac:dyDescent="0.25">
      <c r="B13" s="1"/>
      <c r="E13">
        <v>15</v>
      </c>
      <c r="F13">
        <v>10</v>
      </c>
      <c r="H13" s="15">
        <v>1</v>
      </c>
      <c r="I13" s="35">
        <v>3</v>
      </c>
      <c r="J13" s="35" t="str">
        <f t="shared" si="1"/>
        <v>13</v>
      </c>
      <c r="K13" s="16">
        <v>0</v>
      </c>
      <c r="M13" s="4"/>
    </row>
    <row r="14" spans="1:13" x14ac:dyDescent="0.25">
      <c r="B14" s="1"/>
      <c r="E14">
        <v>16</v>
      </c>
      <c r="F14">
        <v>11</v>
      </c>
      <c r="H14" s="15">
        <v>2</v>
      </c>
      <c r="I14" s="35">
        <v>0</v>
      </c>
      <c r="J14" s="35" t="str">
        <f t="shared" si="1"/>
        <v>20</v>
      </c>
      <c r="K14" s="16">
        <v>0</v>
      </c>
      <c r="M14" s="5"/>
    </row>
    <row r="15" spans="1:13" x14ac:dyDescent="0.25">
      <c r="B15" s="1"/>
      <c r="E15">
        <v>17</v>
      </c>
      <c r="F15">
        <v>12</v>
      </c>
      <c r="H15" s="15">
        <v>2</v>
      </c>
      <c r="I15" s="35">
        <v>1</v>
      </c>
      <c r="J15" s="35" t="str">
        <f t="shared" si="1"/>
        <v>21</v>
      </c>
      <c r="K15" s="16">
        <v>0</v>
      </c>
      <c r="M15" s="5"/>
    </row>
    <row r="16" spans="1:13" x14ac:dyDescent="0.25">
      <c r="B16" s="1"/>
      <c r="E16">
        <v>18</v>
      </c>
      <c r="F16">
        <v>13</v>
      </c>
      <c r="H16" s="15">
        <v>2</v>
      </c>
      <c r="I16" s="35">
        <v>2</v>
      </c>
      <c r="J16" s="35" t="str">
        <f t="shared" si="1"/>
        <v>22</v>
      </c>
      <c r="K16" s="16">
        <v>0</v>
      </c>
      <c r="M16" s="4"/>
    </row>
    <row r="17" spans="5:13" ht="15.75" thickBot="1" x14ac:dyDescent="0.3">
      <c r="E17">
        <v>19</v>
      </c>
      <c r="F17">
        <v>14</v>
      </c>
      <c r="H17" s="17">
        <v>2</v>
      </c>
      <c r="I17" s="37">
        <v>3</v>
      </c>
      <c r="J17" s="36" t="str">
        <f t="shared" si="1"/>
        <v>23</v>
      </c>
      <c r="K17" s="23">
        <v>0</v>
      </c>
      <c r="M17" s="5"/>
    </row>
    <row r="18" spans="5:13" x14ac:dyDescent="0.25">
      <c r="E18">
        <v>20</v>
      </c>
      <c r="F18">
        <v>15</v>
      </c>
      <c r="M18" s="5"/>
    </row>
    <row r="19" spans="5:13" x14ac:dyDescent="0.25">
      <c r="E19">
        <v>21</v>
      </c>
      <c r="F19">
        <v>16</v>
      </c>
      <c r="M19" s="4"/>
    </row>
    <row r="20" spans="5:13" x14ac:dyDescent="0.25">
      <c r="E20">
        <v>22</v>
      </c>
      <c r="F20">
        <v>17</v>
      </c>
      <c r="M20" s="5"/>
    </row>
    <row r="21" spans="5:13" x14ac:dyDescent="0.25">
      <c r="E21">
        <v>23</v>
      </c>
      <c r="F21">
        <v>18</v>
      </c>
      <c r="M21" s="5"/>
    </row>
    <row r="22" spans="5:13" x14ac:dyDescent="0.25">
      <c r="E22">
        <v>24</v>
      </c>
      <c r="F22">
        <v>19</v>
      </c>
      <c r="M22" s="4"/>
    </row>
    <row r="23" spans="5:13" x14ac:dyDescent="0.25">
      <c r="E23">
        <v>25</v>
      </c>
      <c r="F23">
        <v>20</v>
      </c>
      <c r="M23" s="5"/>
    </row>
    <row r="24" spans="5:13" x14ac:dyDescent="0.25">
      <c r="E24">
        <v>26</v>
      </c>
      <c r="F24">
        <v>21</v>
      </c>
      <c r="M24" s="5"/>
    </row>
    <row r="25" spans="5:13" x14ac:dyDescent="0.25">
      <c r="E25">
        <v>27</v>
      </c>
      <c r="F25">
        <v>22</v>
      </c>
      <c r="M25" s="4"/>
    </row>
    <row r="26" spans="5:13" x14ac:dyDescent="0.25">
      <c r="E26">
        <v>28</v>
      </c>
      <c r="F26">
        <v>23</v>
      </c>
      <c r="M26" s="5"/>
    </row>
    <row r="27" spans="5:13" x14ac:dyDescent="0.25">
      <c r="E27">
        <v>29</v>
      </c>
      <c r="F27">
        <v>24</v>
      </c>
      <c r="M27" s="5"/>
    </row>
    <row r="28" spans="5:13" x14ac:dyDescent="0.25">
      <c r="E28">
        <v>30</v>
      </c>
      <c r="F28">
        <v>25</v>
      </c>
      <c r="M28" s="4"/>
    </row>
    <row r="29" spans="5:13" x14ac:dyDescent="0.25">
      <c r="E29">
        <v>31</v>
      </c>
    </row>
    <row r="30" spans="5:13" x14ac:dyDescent="0.25">
      <c r="E30">
        <v>32</v>
      </c>
    </row>
    <row r="31" spans="5:13" x14ac:dyDescent="0.25">
      <c r="E31">
        <v>33</v>
      </c>
    </row>
    <row r="32" spans="5:13" x14ac:dyDescent="0.25">
      <c r="E32">
        <v>34</v>
      </c>
    </row>
    <row r="33" spans="5:5" x14ac:dyDescent="0.25">
      <c r="E33">
        <v>35</v>
      </c>
    </row>
    <row r="34" spans="5:5" x14ac:dyDescent="0.25">
      <c r="E34">
        <v>36</v>
      </c>
    </row>
    <row r="35" spans="5:5" x14ac:dyDescent="0.25">
      <c r="E35">
        <v>37</v>
      </c>
    </row>
    <row r="36" spans="5:5" x14ac:dyDescent="0.25">
      <c r="E36">
        <v>38</v>
      </c>
    </row>
    <row r="37" spans="5:5" x14ac:dyDescent="0.25">
      <c r="E37">
        <v>39</v>
      </c>
    </row>
    <row r="38" spans="5:5" x14ac:dyDescent="0.25">
      <c r="E38">
        <v>40</v>
      </c>
    </row>
    <row r="39" spans="5:5" x14ac:dyDescent="0.25">
      <c r="E39">
        <v>41</v>
      </c>
    </row>
    <row r="40" spans="5:5" x14ac:dyDescent="0.25">
      <c r="E40">
        <v>42</v>
      </c>
    </row>
    <row r="41" spans="5:5" x14ac:dyDescent="0.25">
      <c r="E41">
        <v>43</v>
      </c>
    </row>
    <row r="42" spans="5:5" x14ac:dyDescent="0.25">
      <c r="E42">
        <v>44</v>
      </c>
    </row>
    <row r="43" spans="5:5" x14ac:dyDescent="0.25">
      <c r="E43">
        <v>45</v>
      </c>
    </row>
    <row r="44" spans="5:5" x14ac:dyDescent="0.25">
      <c r="E44">
        <v>46</v>
      </c>
    </row>
    <row r="45" spans="5:5" x14ac:dyDescent="0.25">
      <c r="E45">
        <v>47</v>
      </c>
    </row>
    <row r="46" spans="5:5" x14ac:dyDescent="0.25">
      <c r="E46">
        <v>48</v>
      </c>
    </row>
    <row r="47" spans="5:5" x14ac:dyDescent="0.25">
      <c r="E47">
        <v>49</v>
      </c>
    </row>
    <row r="48" spans="5:5" x14ac:dyDescent="0.25">
      <c r="E48">
        <v>50</v>
      </c>
    </row>
    <row r="49" spans="5:5" x14ac:dyDescent="0.25">
      <c r="E49">
        <v>51</v>
      </c>
    </row>
    <row r="50" spans="5:5" x14ac:dyDescent="0.25">
      <c r="E50">
        <v>52</v>
      </c>
    </row>
    <row r="51" spans="5:5" x14ac:dyDescent="0.25">
      <c r="E51">
        <v>53</v>
      </c>
    </row>
    <row r="52" spans="5:5" x14ac:dyDescent="0.25">
      <c r="E52">
        <v>54</v>
      </c>
    </row>
    <row r="53" spans="5:5" x14ac:dyDescent="0.25">
      <c r="E53">
        <v>55</v>
      </c>
    </row>
    <row r="54" spans="5:5" x14ac:dyDescent="0.25">
      <c r="E54">
        <v>56</v>
      </c>
    </row>
    <row r="55" spans="5:5" x14ac:dyDescent="0.25">
      <c r="E55">
        <v>57</v>
      </c>
    </row>
    <row r="56" spans="5:5" x14ac:dyDescent="0.25">
      <c r="E56">
        <v>58</v>
      </c>
    </row>
    <row r="57" spans="5:5" x14ac:dyDescent="0.25">
      <c r="E57">
        <v>59</v>
      </c>
    </row>
    <row r="58" spans="5:5" x14ac:dyDescent="0.25">
      <c r="E58">
        <v>60</v>
      </c>
    </row>
    <row r="59" spans="5:5" x14ac:dyDescent="0.25">
      <c r="E59">
        <v>61</v>
      </c>
    </row>
    <row r="60" spans="5:5" x14ac:dyDescent="0.25">
      <c r="E60">
        <v>62</v>
      </c>
    </row>
    <row r="61" spans="5:5" x14ac:dyDescent="0.25">
      <c r="E61">
        <v>63</v>
      </c>
    </row>
    <row r="62" spans="5:5" x14ac:dyDescent="0.25">
      <c r="E62">
        <v>64</v>
      </c>
    </row>
    <row r="63" spans="5:5" x14ac:dyDescent="0.25">
      <c r="E63">
        <v>65</v>
      </c>
    </row>
    <row r="64" spans="5:5" x14ac:dyDescent="0.25">
      <c r="E64">
        <v>66</v>
      </c>
    </row>
    <row r="65" spans="5:5" x14ac:dyDescent="0.25">
      <c r="E65">
        <v>67</v>
      </c>
    </row>
    <row r="66" spans="5:5" x14ac:dyDescent="0.25">
      <c r="E66">
        <v>68</v>
      </c>
    </row>
    <row r="67" spans="5:5" x14ac:dyDescent="0.25">
      <c r="E67">
        <v>69</v>
      </c>
    </row>
    <row r="68" spans="5:5" x14ac:dyDescent="0.25">
      <c r="E68">
        <v>70</v>
      </c>
    </row>
    <row r="69" spans="5:5" x14ac:dyDescent="0.25">
      <c r="E69">
        <v>71</v>
      </c>
    </row>
    <row r="70" spans="5:5" x14ac:dyDescent="0.25">
      <c r="E70">
        <v>72</v>
      </c>
    </row>
    <row r="71" spans="5:5" x14ac:dyDescent="0.25">
      <c r="E71">
        <v>73</v>
      </c>
    </row>
    <row r="72" spans="5:5" x14ac:dyDescent="0.25">
      <c r="E72">
        <v>74</v>
      </c>
    </row>
    <row r="73" spans="5:5" x14ac:dyDescent="0.25">
      <c r="E73">
        <v>75</v>
      </c>
    </row>
    <row r="74" spans="5:5" x14ac:dyDescent="0.25">
      <c r="E74">
        <v>76</v>
      </c>
    </row>
    <row r="75" spans="5:5" x14ac:dyDescent="0.25">
      <c r="E75">
        <v>77</v>
      </c>
    </row>
    <row r="76" spans="5:5" x14ac:dyDescent="0.25">
      <c r="E76">
        <v>78</v>
      </c>
    </row>
    <row r="77" spans="5:5" x14ac:dyDescent="0.25">
      <c r="E77">
        <v>79</v>
      </c>
    </row>
    <row r="78" spans="5:5" x14ac:dyDescent="0.25">
      <c r="E78">
        <v>80</v>
      </c>
    </row>
    <row r="79" spans="5:5" x14ac:dyDescent="0.25">
      <c r="E79">
        <v>81</v>
      </c>
    </row>
    <row r="80" spans="5:5" x14ac:dyDescent="0.25">
      <c r="E80">
        <v>82</v>
      </c>
    </row>
    <row r="81" spans="5:5" x14ac:dyDescent="0.25">
      <c r="E81">
        <v>83</v>
      </c>
    </row>
    <row r="82" spans="5:5" x14ac:dyDescent="0.25">
      <c r="E82">
        <v>84</v>
      </c>
    </row>
    <row r="83" spans="5:5" x14ac:dyDescent="0.25">
      <c r="E83">
        <v>85</v>
      </c>
    </row>
    <row r="84" spans="5:5" x14ac:dyDescent="0.25">
      <c r="E84">
        <v>86</v>
      </c>
    </row>
    <row r="85" spans="5:5" x14ac:dyDescent="0.25">
      <c r="E85">
        <v>87</v>
      </c>
    </row>
    <row r="86" spans="5:5" x14ac:dyDescent="0.25">
      <c r="E86">
        <v>88</v>
      </c>
    </row>
    <row r="87" spans="5:5" x14ac:dyDescent="0.25">
      <c r="E87">
        <v>89</v>
      </c>
    </row>
    <row r="88" spans="5:5" x14ac:dyDescent="0.25">
      <c r="E88">
        <v>90</v>
      </c>
    </row>
    <row r="89" spans="5:5" x14ac:dyDescent="0.25">
      <c r="E89">
        <v>91</v>
      </c>
    </row>
    <row r="90" spans="5:5" x14ac:dyDescent="0.25">
      <c r="E90">
        <v>92</v>
      </c>
    </row>
    <row r="91" spans="5:5" x14ac:dyDescent="0.25">
      <c r="E91">
        <v>93</v>
      </c>
    </row>
    <row r="92" spans="5:5" x14ac:dyDescent="0.25">
      <c r="E92">
        <v>94</v>
      </c>
    </row>
    <row r="93" spans="5:5" x14ac:dyDescent="0.25">
      <c r="E93">
        <v>95</v>
      </c>
    </row>
    <row r="94" spans="5:5" x14ac:dyDescent="0.25">
      <c r="E94">
        <v>96</v>
      </c>
    </row>
    <row r="95" spans="5:5" x14ac:dyDescent="0.25">
      <c r="E95">
        <v>97</v>
      </c>
    </row>
    <row r="96" spans="5:5" x14ac:dyDescent="0.25">
      <c r="E96">
        <v>98</v>
      </c>
    </row>
    <row r="97" spans="5:5" x14ac:dyDescent="0.25">
      <c r="E97">
        <v>99</v>
      </c>
    </row>
    <row r="98" spans="5:5" x14ac:dyDescent="0.25">
      <c r="E98">
        <v>100</v>
      </c>
    </row>
    <row r="99" spans="5:5" x14ac:dyDescent="0.25">
      <c r="E99">
        <v>101</v>
      </c>
    </row>
    <row r="100" spans="5:5" x14ac:dyDescent="0.25">
      <c r="E100">
        <v>102</v>
      </c>
    </row>
    <row r="101" spans="5:5" x14ac:dyDescent="0.25">
      <c r="E101">
        <v>103</v>
      </c>
    </row>
    <row r="102" spans="5:5" x14ac:dyDescent="0.25">
      <c r="E102">
        <v>104</v>
      </c>
    </row>
    <row r="103" spans="5:5" x14ac:dyDescent="0.25">
      <c r="E103">
        <v>105</v>
      </c>
    </row>
    <row r="104" spans="5:5" x14ac:dyDescent="0.25">
      <c r="E104">
        <v>106</v>
      </c>
    </row>
    <row r="105" spans="5:5" x14ac:dyDescent="0.25">
      <c r="E105">
        <v>107</v>
      </c>
    </row>
    <row r="106" spans="5:5" x14ac:dyDescent="0.25">
      <c r="E106">
        <v>108</v>
      </c>
    </row>
    <row r="107" spans="5:5" x14ac:dyDescent="0.25">
      <c r="E107">
        <v>109</v>
      </c>
    </row>
    <row r="108" spans="5:5" x14ac:dyDescent="0.25">
      <c r="E108">
        <v>110</v>
      </c>
    </row>
    <row r="109" spans="5:5" x14ac:dyDescent="0.25">
      <c r="E109">
        <v>111</v>
      </c>
    </row>
    <row r="110" spans="5:5" x14ac:dyDescent="0.25">
      <c r="E110">
        <v>112</v>
      </c>
    </row>
    <row r="111" spans="5:5" x14ac:dyDescent="0.25">
      <c r="E111">
        <v>113</v>
      </c>
    </row>
    <row r="112" spans="5:5" x14ac:dyDescent="0.25">
      <c r="E112">
        <v>114</v>
      </c>
    </row>
    <row r="113" spans="5:5" x14ac:dyDescent="0.25">
      <c r="E113">
        <v>115</v>
      </c>
    </row>
    <row r="114" spans="5:5" x14ac:dyDescent="0.25">
      <c r="E114">
        <v>116</v>
      </c>
    </row>
    <row r="115" spans="5:5" x14ac:dyDescent="0.25">
      <c r="E115">
        <v>117</v>
      </c>
    </row>
    <row r="116" spans="5:5" x14ac:dyDescent="0.25">
      <c r="E116">
        <v>118</v>
      </c>
    </row>
    <row r="117" spans="5:5" x14ac:dyDescent="0.25">
      <c r="E117">
        <v>119</v>
      </c>
    </row>
    <row r="118" spans="5:5" x14ac:dyDescent="0.25">
      <c r="E118">
        <v>120</v>
      </c>
    </row>
    <row r="119" spans="5:5" x14ac:dyDescent="0.25">
      <c r="E119">
        <v>121</v>
      </c>
    </row>
    <row r="120" spans="5:5" x14ac:dyDescent="0.25">
      <c r="E120">
        <v>122</v>
      </c>
    </row>
    <row r="121" spans="5:5" x14ac:dyDescent="0.25">
      <c r="E121">
        <v>123</v>
      </c>
    </row>
    <row r="122" spans="5:5" x14ac:dyDescent="0.25">
      <c r="E122">
        <v>124</v>
      </c>
    </row>
    <row r="123" spans="5:5" x14ac:dyDescent="0.25">
      <c r="E123">
        <v>125</v>
      </c>
    </row>
  </sheetData>
  <mergeCells count="2">
    <mergeCell ref="H8:K8"/>
    <mergeCell ref="H1:I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9E6C-5967-4485-A327-12805D7D6259}">
  <sheetPr codeName="Sheet3"/>
  <dimension ref="B1:D119"/>
  <sheetViews>
    <sheetView workbookViewId="0">
      <selection activeCell="K13" sqref="K13"/>
    </sheetView>
  </sheetViews>
  <sheetFormatPr defaultRowHeight="15" x14ac:dyDescent="0.25"/>
  <cols>
    <col min="2" max="2" width="12" bestFit="1" customWidth="1"/>
    <col min="3" max="3" width="40.5703125" bestFit="1" customWidth="1"/>
  </cols>
  <sheetData>
    <row r="1" spans="2:4" ht="15.75" thickBot="1" x14ac:dyDescent="0.3">
      <c r="B1" s="1"/>
    </row>
    <row r="2" spans="2:4" ht="15.75" thickBot="1" x14ac:dyDescent="0.3">
      <c r="B2" s="27" t="s">
        <v>36</v>
      </c>
      <c r="C2" s="26"/>
      <c r="D2" s="30"/>
    </row>
    <row r="3" spans="2:4" x14ac:dyDescent="0.25">
      <c r="B3" s="28" t="s">
        <v>22</v>
      </c>
      <c r="C3" s="24" t="s">
        <v>37</v>
      </c>
      <c r="D3" s="31">
        <v>4000</v>
      </c>
    </row>
    <row r="4" spans="2:4" x14ac:dyDescent="0.25">
      <c r="B4" s="28" t="s">
        <v>23</v>
      </c>
      <c r="C4" s="24" t="s">
        <v>38</v>
      </c>
      <c r="D4" s="31">
        <v>4250</v>
      </c>
    </row>
    <row r="5" spans="2:4" x14ac:dyDescent="0.25">
      <c r="B5" s="28" t="s">
        <v>24</v>
      </c>
      <c r="C5" s="24" t="s">
        <v>28</v>
      </c>
      <c r="D5" s="31">
        <v>2750</v>
      </c>
    </row>
    <row r="6" spans="2:4" x14ac:dyDescent="0.25">
      <c r="B6" s="28" t="s">
        <v>25</v>
      </c>
      <c r="C6" s="24" t="s">
        <v>29</v>
      </c>
      <c r="D6" s="31">
        <v>3250</v>
      </c>
    </row>
    <row r="7" spans="2:4" x14ac:dyDescent="0.25">
      <c r="B7" s="28" t="s">
        <v>26</v>
      </c>
      <c r="C7" s="24" t="s">
        <v>30</v>
      </c>
      <c r="D7" s="31">
        <v>2000</v>
      </c>
    </row>
    <row r="8" spans="2:4" ht="15.75" thickBot="1" x14ac:dyDescent="0.3">
      <c r="B8" s="29" t="s">
        <v>27</v>
      </c>
      <c r="C8" s="25" t="s">
        <v>31</v>
      </c>
      <c r="D8" s="32">
        <v>2500</v>
      </c>
    </row>
    <row r="9" spans="2:4" x14ac:dyDescent="0.25">
      <c r="B9" s="1"/>
    </row>
    <row r="10" spans="2:4" x14ac:dyDescent="0.25">
      <c r="B10" s="1"/>
    </row>
    <row r="11" spans="2:4" x14ac:dyDescent="0.25">
      <c r="B11" s="1"/>
    </row>
    <row r="12" spans="2:4" x14ac:dyDescent="0.25">
      <c r="B12" s="1"/>
    </row>
    <row r="13" spans="2:4" x14ac:dyDescent="0.25">
      <c r="B13" s="1"/>
    </row>
    <row r="14" spans="2:4" x14ac:dyDescent="0.25">
      <c r="B14" s="1"/>
    </row>
    <row r="15" spans="2:4" x14ac:dyDescent="0.25">
      <c r="B15" s="1"/>
    </row>
    <row r="16" spans="2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Illustration</vt:lpstr>
      <vt:lpstr>SI Deductible and Age</vt:lpstr>
      <vt:lpstr>Base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Gandhi              //ICICILOMBARD/PRBD</dc:creator>
  <cp:lastModifiedBy>Parth Gandhi              //ICICILOMBARD/PRBD</cp:lastModifiedBy>
  <dcterms:created xsi:type="dcterms:W3CDTF">2021-04-12T04:24:09Z</dcterms:created>
  <dcterms:modified xsi:type="dcterms:W3CDTF">2021-04-14T10:58:20Z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098d22-2905-4174-b747-5f454367ad50_Enabled">
    <vt:lpwstr>true</vt:lpwstr>
  </property>
  <property fmtid="{D5CDD505-2E9C-101B-9397-08002B2CF9AE}" pid="3" name="MSIP_Label_39098d22-2905-4174-b747-5f454367ad50_SetDate">
    <vt:lpwstr>2021-04-12T04:24:09Z</vt:lpwstr>
  </property>
  <property fmtid="{D5CDD505-2E9C-101B-9397-08002B2CF9AE}" pid="4" name="MSIP_Label_39098d22-2905-4174-b747-5f454367ad50_Method">
    <vt:lpwstr>Standard</vt:lpwstr>
  </property>
  <property fmtid="{D5CDD505-2E9C-101B-9397-08002B2CF9AE}" pid="5" name="MSIP_Label_39098d22-2905-4174-b747-5f454367ad50_Name">
    <vt:lpwstr>General</vt:lpwstr>
  </property>
  <property fmtid="{D5CDD505-2E9C-101B-9397-08002B2CF9AE}" pid="6" name="MSIP_Label_39098d22-2905-4174-b747-5f454367ad50_SiteId">
    <vt:lpwstr>d36615d9-b483-4175-83da-3e968b0fde20</vt:lpwstr>
  </property>
  <property fmtid="{D5CDD505-2E9C-101B-9397-08002B2CF9AE}" pid="7" name="MSIP_Label_39098d22-2905-4174-b747-5f454367ad50_ActionId">
    <vt:lpwstr>1dcb9bf5-99e3-44b2-b0a1-df35b7e30ec2</vt:lpwstr>
  </property>
  <property fmtid="{D5CDD505-2E9C-101B-9397-08002B2CF9AE}" pid="8" name="MSIP_Label_39098d22-2905-4174-b747-5f454367ad50_ContentBits">
    <vt:lpwstr>0</vt:lpwstr>
  </property>
</Properties>
</file>